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E:\"/>
    </mc:Choice>
  </mc:AlternateContent>
  <xr:revisionPtr revIDLastSave="0" documentId="13_ncr:1_{485A536E-BDE7-4159-AA67-C2F0CFDCEF15}" xr6:coauthVersionLast="47" xr6:coauthVersionMax="47" xr10:uidLastSave="{00000000-0000-0000-0000-000000000000}"/>
  <workbookProtection workbookAlgorithmName="SHA-512" workbookHashValue="ujh+zQtBTx4pG9YktDDKFD7iAnAZt46VDKLVvm4Y4c9LTvWoMUQhDhY9q4xODECEcwxd/7TxfDY6FK1jMea/7w==" workbookSaltValue="AnKZVA15MTM4K8PO4U8EBg=="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P10" i="4" s="1"/>
  <c r="O6" i="5"/>
  <c r="I10" i="4" s="1"/>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W10" i="4"/>
  <c r="B10" i="4"/>
  <c r="BB8" i="4"/>
  <c r="AT8" i="4"/>
  <c r="AL8" i="4"/>
  <c r="AD8" i="4"/>
  <c r="B6" i="4"/>
</calcChain>
</file>

<file path=xl/sharedStrings.xml><?xml version="1.0" encoding="utf-8"?>
<sst xmlns="http://schemas.openxmlformats.org/spreadsheetml/2006/main" count="231" uniqueCount="115">
  <si>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</si>
  <si>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</si>
  <si>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</si>
  <si>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</si>
  <si>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</si>
  <si>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</si>
  <si>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</si>
  <si>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</si>
  <si>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</si>
  <si>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</si>
  <si>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</si>
  <si>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</si>
  <si>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</si>
  <si>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</si>
  <si>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</si>
  <si>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</si>
  <si>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</si>
  <si>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</si>
  <si>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</si>
  <si>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</si>
  <si>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</si>
  <si>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</si>
  <si>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</si>
  <si>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</si>
  <si>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</si>
  <si>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</si>
  <si>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</si>
  <si>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</si>
  <si>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</si>
  <si>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</si>
  <si>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</si>
  <si>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</si>
  <si>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</si>
  <si>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</si>
  <si>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</si>
  <si>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</si>
  <si>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</si>
  <si>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</si>
  <si>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</si>
  <si>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</si>
  <si>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</si>
  <si>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</si>
  <si>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</si>
  <si>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</si>
  <si>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</si>
  <si>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</si>
  <si>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</si>
  <si>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</si>
  <si>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</si>
  <si>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</si>
  <si>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</si>
  <si>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</si>
  <si>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</si>
  <si>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</si>
  <si>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</si>
  <si>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</si>
  <si>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</si>
  <si>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</si>
  <si>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</si>
  <si>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</si>
  <si>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</si>
  <si>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</si>
  <si>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</si>
  <si>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</si>
  <si>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</si>
  <si>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</si>
  <si>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</si>
  <si>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</si>
  <si>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</si>
  <si>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</si>
  <si>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</si>
  <si>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</si>
  <si>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</si>
  <si>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</si>
  <si>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</si>
  <si>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</si>
  <si>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</si>
  <si>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</si>
  <si>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</si>
  <si>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</si>
  <si>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</si>
  <si>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</si>
  <si>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</si>
  <si>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</si>
  <si>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</si>
  <si>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</si>
  <si>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</si>
  <si>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</si>
  <si>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</si>
  <si>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</si>
  <si>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</si>
  <si>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</si>
  <si>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</si>
  <si>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海部南部水道企業団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</si>
  <si>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</si>
  <si>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</si>
  <si>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</si>
  <si>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</si>
  <si>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</si>
  <si>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</si>
  <si>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</si>
  <si>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</si>
  <si>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</si>
  <si>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</si>
  <si>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</si>
  <si>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</si>
  <si>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</si>
  <si>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</si>
  <si>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</si>
  <si>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</si>
  <si>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</si>
  <si>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</si>
  <si>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①有形固定資産減価償却率は増加傾向にあることから、適切な更新計画に基づいた老朽化施設の更新に努める必要があります。
また、類似団体と比較して、③管路更新率は良好な値を示しているものの、②管路経年比率は増加傾向にあり、施設の老朽化に対して更新ペースが追い付いていない現状であると言えます。
今後は、施設の長寿命化やダウンサイジング等、将来を見据えた更新計画の見直しをする必要があります。</t>
    <rPh sb="25" eb="27">
      <t>テキセツ</t>
    </rPh>
    <rPh sb="132" eb="134">
      <t>ゲンジョウ</t>
    </rPh>
    <rPh sb="138" eb="139">
      <t>イ</t>
    </rPh>
    <rPh sb="148" eb="150">
      <t>シセツ</t>
    </rPh>
    <rPh sb="164" eb="165">
      <t>トウ</t>
    </rPh>
    <rPh sb="166" eb="168">
      <t>ショウライ</t>
    </rPh>
    <rPh sb="169" eb="171">
      <t>ミス</t>
    </rPh>
    <rPh sb="173" eb="175">
      <t>コウシン</t>
    </rPh>
    <rPh sb="175" eb="177">
      <t>ケイカク</t>
    </rPh>
    <rPh sb="178" eb="180">
      <t>ミナオ</t>
    </rPh>
    <rPh sb="184" eb="186">
      <t>ヒツヨウ</t>
    </rPh>
    <phoneticPr fontId="4"/>
  </si>
  <si>
    <t>経営の健全化や効率性については、比較的良好な状態ではありますが、一方で、給水人口の減少が増加傾向にあり、水需要の低迷に伴う給水収益の減収が将来の経営環境を圧迫ものと予想されます。
また、老朽化の状況については、施設及び管路の老朽化が進行中であり、それらに対する更新事業費が増加すると思われることから、ダウンサイジング並びに長寿命化を利用した更新計画に基づく経営管理が必要と考えます。
以上のことから、今後は経費の削減に努めつつ、経営戦略（令和元年度策定、令和６年度更新予定）を始めとした効率的な財政計画の基、少しでも長く現行料金を維持できるよう補助金並びに企業債を利用し、健全経営に努める必要があります。</t>
    <rPh sb="22" eb="24">
      <t>ジョウタイ</t>
    </rPh>
    <rPh sb="36" eb="38">
      <t>キュウスイ</t>
    </rPh>
    <rPh sb="38" eb="40">
      <t>ジンコウ</t>
    </rPh>
    <rPh sb="41" eb="43">
      <t>ゲンショウ</t>
    </rPh>
    <rPh sb="44" eb="48">
      <t>ゾウカケイコウ</t>
    </rPh>
    <rPh sb="66" eb="68">
      <t>ゲンシュウ</t>
    </rPh>
    <rPh sb="77" eb="79">
      <t>アッパク</t>
    </rPh>
    <rPh sb="136" eb="138">
      <t>ゾウカ</t>
    </rPh>
    <rPh sb="158" eb="159">
      <t>ナラ</t>
    </rPh>
    <rPh sb="161" eb="165">
      <t>チョウジュミョウカ</t>
    </rPh>
    <rPh sb="166" eb="168">
      <t>リヨウ</t>
    </rPh>
    <rPh sb="175" eb="176">
      <t>モト</t>
    </rPh>
    <rPh sb="178" eb="180">
      <t>ケイエイ</t>
    </rPh>
    <rPh sb="180" eb="182">
      <t>カンリ</t>
    </rPh>
    <rPh sb="183" eb="185">
      <t>ヒツヨウ</t>
    </rPh>
    <rPh sb="186" eb="187">
      <t>カンガ</t>
    </rPh>
    <rPh sb="200" eb="202">
      <t>コンゴ</t>
    </rPh>
    <rPh sb="219" eb="221">
      <t>レイワ</t>
    </rPh>
    <rPh sb="221" eb="224">
      <t>ガンネンド</t>
    </rPh>
    <rPh sb="224" eb="226">
      <t>サクテイ</t>
    </rPh>
    <rPh sb="227" eb="229">
      <t>レイワ</t>
    </rPh>
    <rPh sb="230" eb="232">
      <t>ネンド</t>
    </rPh>
    <rPh sb="232" eb="234">
      <t>コウシン</t>
    </rPh>
    <rPh sb="234" eb="236">
      <t>ヨテイ</t>
    </rPh>
    <rPh sb="294" eb="296">
      <t>ヒツヨウ</t>
    </rPh>
    <phoneticPr fontId="4"/>
  </si>
  <si>
    <t>①経営収支比率につきまして、経常収益は増加したものの、動力費等の増加による経常費用の増加分がそれを上回ったことから、前年度より0.83％の減少となりました。しかしながら、100％を超えており、黒字経営を維持しております。なお、新型コロナ対策としての減免措置（以下、減免措置）により給水収益が減収となりましたが、減収分は他会計負担金で補填されており、経常収支比率への影響はありません。また、⑤料金回収率は、減免措置による給水収益の減収により大幅な減少となりました。
②累積欠損比率は0％を維持しておりますが、人口減少に伴う給水収益の数値については注視する必要があります。
③流動比率は100％を超えており、債務に対する支払い能力を十分に有していると思われます。なお、年度末における未払金の増に伴い、現金預金が内部に留まったことから、対前年度で1.3％の増となりました。
④企業債残高対給水収益比率は、企業債の発行並びに減免措置による給水収益の減少に伴い増加しましたが、類似団体と比較しても数値は低く、企業債依存度が低いことを示しております。
⑧有収率は微増となっており、類似団体と比較しても高い値を示していることから、施設の稼働状況が収益に結びついているものと思われます。
一方で、配水量及び有収水量は減少傾向にあることから、⑥給水原価は高く、⑦施設利用率は低い値を示しており、人口減少を原因とする水需要の伸び悩みへの対策が急務となっております。</t>
    <rPh sb="30" eb="31">
      <t>トウ</t>
    </rPh>
    <rPh sb="44" eb="45">
      <t>ブン</t>
    </rPh>
    <rPh sb="69" eb="71">
      <t>ゲンショウ</t>
    </rPh>
    <rPh sb="88" eb="89">
      <t>コ</t>
    </rPh>
    <rPh sb="94" eb="96">
      <t>クロジ</t>
    </rPh>
    <rPh sb="96" eb="98">
      <t>ケイエイ</t>
    </rPh>
    <rPh sb="99" eb="101">
      <t>イジ</t>
    </rPh>
    <rPh sb="124" eb="126">
      <t>ソチ</t>
    </rPh>
    <rPh sb="129" eb="131">
      <t>イカ</t>
    </rPh>
    <rPh sb="132" eb="136">
      <t>ゲンメンソチ</t>
    </rPh>
    <rPh sb="143" eb="145">
      <t>ゲンシュウ</t>
    </rPh>
    <rPh sb="153" eb="155">
      <t>ゲンシュウ</t>
    </rPh>
    <rPh sb="155" eb="156">
      <t>ブン</t>
    </rPh>
    <rPh sb="157" eb="158">
      <t>ホカ</t>
    </rPh>
    <rPh sb="158" eb="160">
      <t>カイケイ</t>
    </rPh>
    <rPh sb="160" eb="163">
      <t>フタンキン</t>
    </rPh>
    <rPh sb="164" eb="166">
      <t>ホテン</t>
    </rPh>
    <rPh sb="180" eb="182">
      <t>エイキョウ</t>
    </rPh>
    <rPh sb="193" eb="195">
      <t>リョウキン</t>
    </rPh>
    <rPh sb="195" eb="198">
      <t>カイシュウリツ</t>
    </rPh>
    <rPh sb="202" eb="206">
      <t>ゲンメンソチ</t>
    </rPh>
    <rPh sb="212" eb="214">
      <t>ゲンシュウ</t>
    </rPh>
    <rPh sb="219" eb="221">
      <t>オオハバ</t>
    </rPh>
    <rPh sb="231" eb="233">
      <t>ルイセキ</t>
    </rPh>
    <rPh sb="233" eb="235">
      <t>ケッソン</t>
    </rPh>
    <rPh sb="235" eb="237">
      <t>ヒリツ</t>
    </rPh>
    <rPh sb="241" eb="243">
      <t>イジ</t>
    </rPh>
    <rPh sb="251" eb="255">
      <t>ジンコウゲンショウ</t>
    </rPh>
    <rPh sb="256" eb="257">
      <t>トモナ</t>
    </rPh>
    <rPh sb="258" eb="262">
      <t>キュウスイシュウエキ</t>
    </rPh>
    <rPh sb="263" eb="265">
      <t>スウチ</t>
    </rPh>
    <rPh sb="270" eb="272">
      <t>チュウシ</t>
    </rPh>
    <rPh sb="274" eb="276">
      <t>ヒツヨウ</t>
    </rPh>
    <rPh sb="330" eb="332">
      <t>ネンド</t>
    </rPh>
    <rPh sb="332" eb="333">
      <t>マツ</t>
    </rPh>
    <rPh sb="346" eb="350">
      <t>ゲンキンヨキン</t>
    </rPh>
    <rPh sb="351" eb="353">
      <t>ナイブ</t>
    </rPh>
    <rPh sb="354" eb="355">
      <t>トド</t>
    </rPh>
    <rPh sb="362" eb="363">
      <t>タイ</t>
    </rPh>
    <rPh sb="373" eb="374">
      <t>ゾウ</t>
    </rPh>
    <rPh sb="401" eb="403">
      <t>ハッコウ</t>
    </rPh>
    <rPh sb="403" eb="404">
      <t>ナラ</t>
    </rPh>
    <rPh sb="406" eb="408">
      <t>シンガタ</t>
    </rPh>
    <rPh sb="408" eb="410">
      <t>ソチ</t>
    </rPh>
    <rPh sb="413" eb="415">
      <t>キュウスイ</t>
    </rPh>
    <rPh sb="415" eb="417">
      <t>シュウエキ</t>
    </rPh>
    <rPh sb="418" eb="420">
      <t>ゲンショウ</t>
    </rPh>
    <rPh sb="421" eb="422">
      <t>トモナ</t>
    </rPh>
    <rPh sb="423" eb="425">
      <t>ゾウカ</t>
    </rPh>
    <rPh sb="440" eb="442">
      <t>スウチ</t>
    </rPh>
    <rPh sb="469" eb="472">
      <t>ユウシュウリツ</t>
    </rPh>
    <rPh sb="473" eb="475">
      <t>ビゾウ</t>
    </rPh>
    <rPh sb="482" eb="484">
      <t>ルイジ</t>
    </rPh>
    <rPh sb="484" eb="486">
      <t>ダンタイ</t>
    </rPh>
    <rPh sb="487" eb="489">
      <t>ヒカク</t>
    </rPh>
    <rPh sb="491" eb="492">
      <t>タカ</t>
    </rPh>
    <rPh sb="494" eb="495">
      <t>アタイ</t>
    </rPh>
    <rPh sb="496" eb="497">
      <t>シメ</t>
    </rPh>
    <rPh sb="506" eb="508">
      <t>シセツ</t>
    </rPh>
    <rPh sb="509" eb="511">
      <t>カドウ</t>
    </rPh>
    <rPh sb="511" eb="513">
      <t>ジョウキョウ</t>
    </rPh>
    <rPh sb="514" eb="516">
      <t>シュウエキ</t>
    </rPh>
    <rPh sb="517" eb="518">
      <t>ムス</t>
    </rPh>
    <rPh sb="527" eb="528">
      <t>オモ</t>
    </rPh>
    <rPh sb="534" eb="536">
      <t>イッポウ</t>
    </rPh>
    <rPh sb="538" eb="540">
      <t>ハイスイ</t>
    </rPh>
    <rPh sb="540" eb="541">
      <t>リョウ</t>
    </rPh>
    <rPh sb="541" eb="542">
      <t>オヨ</t>
    </rPh>
    <rPh sb="543" eb="547">
      <t>ユウシュウスイリョウ</t>
    </rPh>
    <rPh sb="548" eb="550">
      <t>ゲンショウ</t>
    </rPh>
    <rPh sb="550" eb="552">
      <t>ケイコウ</t>
    </rPh>
    <rPh sb="561" eb="565">
      <t>キュウスイゲンカ</t>
    </rPh>
    <rPh sb="566" eb="567">
      <t>タカ</t>
    </rPh>
    <rPh sb="570" eb="572">
      <t>シセツ</t>
    </rPh>
    <rPh sb="572" eb="575">
      <t>リヨウリツ</t>
    </rPh>
    <rPh sb="576" eb="577">
      <t>ヒク</t>
    </rPh>
    <rPh sb="578" eb="579">
      <t>アタイ</t>
    </rPh>
    <rPh sb="580" eb="581">
      <t>シメ</t>
    </rPh>
    <rPh sb="586" eb="590">
      <t>ジンコウゲンショウ</t>
    </rPh>
    <rPh sb="591" eb="593">
      <t>ゲンイン</t>
    </rPh>
    <rPh sb="596" eb="597">
      <t>ミズ</t>
    </rPh>
    <rPh sb="597" eb="599">
      <t>ジュヨウ</t>
    </rPh>
    <rPh sb="600" eb="601">
      <t>ノ</t>
    </rPh>
    <rPh sb="602" eb="603">
      <t>ナヤ</t>
    </rPh>
    <rPh sb="606" eb="608">
      <t>タイサク</t>
    </rPh>
    <rPh sb="609" eb="611">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</si>
</sst>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1.22</c:v>
                </c:pt>
                <c:pt idx="1">
                  <c:v>1.26</c:v>
                </c:pt>
                <c:pt idx="2">
                  <c:v>1.17</c:v>
                </c:pt>
                <c:pt idx="3">
                  <c:v>1.03</c:v>
                </c:pt>
                <c:pt idx="4">
                  <c:v>1.1000000000000001</c:v>
                </c:pt>
              </c:numCache>
            </c:numRef>
          </c:val>
          <c:extLst>
            <c:ext xmlns:c16="http://schemas.microsoft.com/office/drawing/2014/chart" uri="{C3380CC4-5D6E-409C-BE32-E72D297353CC}">
              <c16:uniqueId val="{00000000-87A8-4FE3-B941-30AB22ECB9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87A8-4FE3-B941-30AB22ECB9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49.17</c:v>
                </c:pt>
                <c:pt idx="1">
                  <c:v>48.13</c:v>
                </c:pt>
                <c:pt idx="2">
                  <c:v>48.83</c:v>
                </c:pt>
                <c:pt idx="3">
                  <c:v>48.36</c:v>
                </c:pt>
                <c:pt idx="4">
                  <c:v>47.75</c:v>
                </c:pt>
              </c:numCache>
            </c:numRef>
          </c:val>
          <c:extLst>
            <c:ext xmlns:c16="http://schemas.microsoft.com/office/drawing/2014/chart" uri="{C3380CC4-5D6E-409C-BE32-E72D297353CC}">
              <c16:uniqueId val="{00000000-486B-479C-861A-60EC848E32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486B-479C-861A-60EC848E32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92.7</c:v>
                </c:pt>
                <c:pt idx="1">
                  <c:v>92.71</c:v>
                </c:pt>
                <c:pt idx="2">
                  <c:v>92.36</c:v>
                </c:pt>
                <c:pt idx="3">
                  <c:v>92.2</c:v>
                </c:pt>
                <c:pt idx="4">
                  <c:v>92.6</c:v>
                </c:pt>
              </c:numCache>
            </c:numRef>
          </c:val>
          <c:extLst>
            <c:ext xmlns:c16="http://schemas.microsoft.com/office/drawing/2014/chart" uri="{C3380CC4-5D6E-409C-BE32-E72D297353CC}">
              <c16:uniqueId val="{00000000-2067-4696-A0B4-A2ECF9C64E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2067-4696-A0B4-A2ECF9C64E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114.25</c:v>
                </c:pt>
                <c:pt idx="1">
                  <c:v>110.88</c:v>
                </c:pt>
                <c:pt idx="2">
                  <c:v>100.02</c:v>
                </c:pt>
                <c:pt idx="3">
                  <c:v>113.66</c:v>
                </c:pt>
                <c:pt idx="4">
                  <c:v>112.83</c:v>
                </c:pt>
              </c:numCache>
            </c:numRef>
          </c:val>
          <c:extLst>
            <c:ext xmlns:c16="http://schemas.microsoft.com/office/drawing/2014/chart" uri="{C3380CC4-5D6E-409C-BE32-E72D297353CC}">
              <c16:uniqueId val="{00000000-CD09-4600-B703-C32D2E9AA2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D09-4600-B703-C32D2E9AA2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50.14</c:v>
                </c:pt>
                <c:pt idx="1">
                  <c:v>51.09</c:v>
                </c:pt>
                <c:pt idx="2">
                  <c:v>51.86</c:v>
                </c:pt>
                <c:pt idx="3">
                  <c:v>53.01</c:v>
                </c:pt>
                <c:pt idx="4">
                  <c:v>54</c:v>
                </c:pt>
              </c:numCache>
            </c:numRef>
          </c:val>
          <c:extLst>
            <c:ext xmlns:c16="http://schemas.microsoft.com/office/drawing/2014/chart" uri="{C3380CC4-5D6E-409C-BE32-E72D297353CC}">
              <c16:uniqueId val="{00000000-09B5-4ADC-9E93-F8062EFF07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09B5-4ADC-9E93-F8062EFF07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20.82</c:v>
                </c:pt>
                <c:pt idx="1">
                  <c:v>21.96</c:v>
                </c:pt>
                <c:pt idx="2">
                  <c:v>21.22</c:v>
                </c:pt>
                <c:pt idx="3">
                  <c:v>22.79</c:v>
                </c:pt>
                <c:pt idx="4">
                  <c:v>23.37</c:v>
                </c:pt>
              </c:numCache>
            </c:numRef>
          </c:val>
          <c:extLst>
            <c:ext xmlns:c16="http://schemas.microsoft.com/office/drawing/2014/chart" uri="{C3380CC4-5D6E-409C-BE32-E72D297353CC}">
              <c16:uniqueId val="{00000000-A210-4F90-9C8D-5ECF73D087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A210-4F90-9C8D-5ECF73D087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22-4617-949A-9FBFFB5F354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DD22-4617-949A-9FBFFB5F354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293.08999999999997</c:v>
                </c:pt>
                <c:pt idx="1">
                  <c:v>281.97000000000003</c:v>
                </c:pt>
                <c:pt idx="2">
                  <c:v>239.1</c:v>
                </c:pt>
                <c:pt idx="3">
                  <c:v>336.53</c:v>
                </c:pt>
                <c:pt idx="4">
                  <c:v>337.83</c:v>
                </c:pt>
              </c:numCache>
            </c:numRef>
          </c:val>
          <c:extLst>
            <c:ext xmlns:c16="http://schemas.microsoft.com/office/drawing/2014/chart" uri="{C3380CC4-5D6E-409C-BE32-E72D297353CC}">
              <c16:uniqueId val="{00000000-90E4-4263-8E99-FC8594833C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90E4-4263-8E99-FC8594833C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74.069999999999993</c:v>
                </c:pt>
                <c:pt idx="1">
                  <c:v>63.45</c:v>
                </c:pt>
                <c:pt idx="2">
                  <c:v>66.819999999999993</c:v>
                </c:pt>
                <c:pt idx="3">
                  <c:v>55.1</c:v>
                </c:pt>
                <c:pt idx="4">
                  <c:v>62.4</c:v>
                </c:pt>
              </c:numCache>
            </c:numRef>
          </c:val>
          <c:extLst>
            <c:ext xmlns:c16="http://schemas.microsoft.com/office/drawing/2014/chart" uri="{C3380CC4-5D6E-409C-BE32-E72D297353CC}">
              <c16:uniqueId val="{00000000-7941-47DD-B20C-3C72141624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7941-47DD-B20C-3C72141624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113.94</c:v>
                </c:pt>
                <c:pt idx="1">
                  <c:v>109.53</c:v>
                </c:pt>
                <c:pt idx="2">
                  <c:v>95.26</c:v>
                </c:pt>
                <c:pt idx="3">
                  <c:v>111.91</c:v>
                </c:pt>
                <c:pt idx="4">
                  <c:v>98.65</c:v>
                </c:pt>
              </c:numCache>
            </c:numRef>
          </c:val>
          <c:extLst>
            <c:ext xmlns:c16="http://schemas.microsoft.com/office/drawing/2014/chart" uri="{C3380CC4-5D6E-409C-BE32-E72D297353CC}">
              <c16:uniqueId val="{00000000-6C2B-481A-A18F-35B336B3EB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6C2B-481A-A18F-35B336B3EB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183.27</c:v>
                </c:pt>
                <c:pt idx="1">
                  <c:v>189.99</c:v>
                </c:pt>
                <c:pt idx="2">
                  <c:v>187.22</c:v>
                </c:pt>
                <c:pt idx="3">
                  <c:v>185.73</c:v>
                </c:pt>
                <c:pt idx="4">
                  <c:v>189.49</c:v>
                </c:pt>
              </c:numCache>
            </c:numRef>
          </c:val>
          <c:extLst>
            <c:ext xmlns:c16="http://schemas.microsoft.com/office/drawing/2014/chart" uri="{C3380CC4-5D6E-409C-BE32-E72D297353CC}">
              <c16:uniqueId val="{00000000-0541-467B-9587-BA60CF5E29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0541-467B-9587-BA60CF5E29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愛知県　海部南部水道企業団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87.6</v>
      </c>
      <c r="J10" s="47"/>
      <c r="K10" s="47"/>
      <c r="L10" s="47"/>
      <c r="M10" s="47"/>
      <c r="N10" s="47"/>
      <c r="O10" s="81"/>
      <c r="P10" s="48">
        <f>データ!$P$6</f>
        <v>100</v>
      </c>
      <c r="Q10" s="48"/>
      <c r="R10" s="48"/>
      <c r="S10" s="48"/>
      <c r="T10" s="48"/>
      <c r="U10" s="48"/>
      <c r="V10" s="48"/>
      <c r="W10" s="45">
        <f>データ!$Q$6</f>
        <v>3498</v>
      </c>
      <c r="X10" s="45"/>
      <c r="Y10" s="45"/>
      <c r="Z10" s="45"/>
      <c r="AA10" s="45"/>
      <c r="AB10" s="45"/>
      <c r="AC10" s="45"/>
      <c r="AD10" s="2"/>
      <c r="AE10" s="2"/>
      <c r="AF10" s="2"/>
      <c r="AG10" s="2"/>
      <c r="AH10" s="2"/>
      <c r="AI10" s="2"/>
      <c r="AJ10" s="2"/>
      <c r="AK10" s="2"/>
      <c r="AL10" s="45">
        <f>データ!$U$6</f>
        <v>85422</v>
      </c>
      <c r="AM10" s="45"/>
      <c r="AN10" s="45"/>
      <c r="AO10" s="45"/>
      <c r="AP10" s="45"/>
      <c r="AQ10" s="45"/>
      <c r="AR10" s="45"/>
      <c r="AS10" s="45"/>
      <c r="AT10" s="46">
        <f>データ!$V$6</f>
        <v>108.79</v>
      </c>
      <c r="AU10" s="47"/>
      <c r="AV10" s="47"/>
      <c r="AW10" s="47"/>
      <c r="AX10" s="47"/>
      <c r="AY10" s="47"/>
      <c r="AZ10" s="47"/>
      <c r="BA10" s="47"/>
      <c r="BB10" s="48">
        <f>データ!$W$6</f>
        <v>785.2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IBehUBUb3uyV4bX8nM+6mevZIVua5WhNmhasOaqfN3X420j2xgCA2FDfE4MAfNSqTVwazl5sUAIZpTvL6Izng==" saltValue="6gmOfQim1BUNojv8rlKI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238325</v>
      </c>
      <c r="D6" s="20">
        <f t="shared" si="3"/>
        <v>46</v>
      </c>
      <c r="E6" s="20">
        <f t="shared" si="3"/>
        <v>1</v>
      </c>
      <c r="F6" s="20">
        <f t="shared" si="3"/>
        <v>0</v>
      </c>
      <c r="G6" s="20">
        <f t="shared" si="3"/>
        <v>1</v>
      </c>
      <c r="H6" s="20" t="str">
        <f t="shared" si="3"/>
        <v>愛知県　海部南部水道企業団</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87.6</v>
      </c>
      <c r="P6" s="21">
        <f t="shared" si="3"/>
        <v>100</v>
      </c>
      <c r="Q6" s="21">
        <f t="shared" si="3"/>
        <v>3498</v>
      </c>
      <c r="R6" s="21" t="str">
        <f t="shared" si="3"/>
        <v>-</v>
      </c>
      <c r="S6" s="21" t="str">
        <f t="shared" si="3"/>
        <v>-</v>
      </c>
      <c r="T6" s="21" t="str">
        <f t="shared" si="3"/>
        <v>-</v>
      </c>
      <c r="U6" s="21">
        <f t="shared" si="3"/>
        <v>85422</v>
      </c>
      <c r="V6" s="21">
        <f t="shared" si="3"/>
        <v>108.79</v>
      </c>
      <c r="W6" s="21">
        <f t="shared" si="3"/>
        <v>785.2</v>
      </c>
      <c r="X6" s="22">
        <f>IF(X7="",NA(),X7)</f>
        <v>114.25</v>
      </c>
      <c r="Y6" s="22">
        <f t="shared" ref="Y6:AG6" si="4">IF(Y7="",NA(),Y7)</f>
        <v>110.88</v>
      </c>
      <c r="Z6" s="22">
        <f t="shared" si="4"/>
        <v>100.02</v>
      </c>
      <c r="AA6" s="22">
        <f t="shared" si="4"/>
        <v>113.66</v>
      </c>
      <c r="AB6" s="22">
        <f t="shared" si="4"/>
        <v>112.83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293.08999999999997</v>
      </c>
      <c r="AU6" s="22">
        <f t="shared" ref="AU6:BC6" si="6">IF(AU7="",NA(),AU7)</f>
        <v>281.97000000000003</v>
      </c>
      <c r="AV6" s="22">
        <f t="shared" si="6"/>
        <v>239.1</v>
      </c>
      <c r="AW6" s="22">
        <f t="shared" si="6"/>
        <v>336.53</v>
      </c>
      <c r="AX6" s="22">
        <f t="shared" si="6"/>
        <v>337.83</v>
      </c>
      <c r="AY6" s="22">
        <f t="shared" si="6"/>
        <v>349.83</v>
      </c>
      <c r="AZ6" s="22">
        <f t="shared" si="6"/>
        <v>360.86</v>
      </c>
      <c r="BA6" s="22">
        <f t="shared" si="6"/>
        <v>350.79</v>
      </c>
      <c r="BB6" s="22">
        <f t="shared" si="6"/>
        <v>354.57</v>
      </c>
      <c r="BC6" s="22">
        <f t="shared" si="6"/>
        <v>357.74</v>
      </c>
      <c r="BD6" s="21" t="str">
        <f>IF(BD7="","",IF(BD7="-","【-】","【"&amp;SUBSTITUTE(TEXT(BD7,"#,##0.00"),"-","△")&amp;"】"))</f>
        <v>【252.29】</v>
      </c>
      <c r="BE6" s="22">
        <f>IF(BE7="",NA(),BE7)</f>
        <v>74.069999999999993</v>
      </c>
      <c r="BF6" s="22">
        <f t="shared" ref="BF6:BN6" si="7">IF(BF7="",NA(),BF7)</f>
        <v>63.45</v>
      </c>
      <c r="BG6" s="22">
        <f t="shared" si="7"/>
        <v>66.819999999999993</v>
      </c>
      <c r="BH6" s="22">
        <f t="shared" si="7"/>
        <v>55.1</v>
      </c>
      <c r="BI6" s="22">
        <f t="shared" si="7"/>
        <v>62.4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113.94</v>
      </c>
      <c r="BQ6" s="22">
        <f t="shared" ref="BQ6:BY6" si="8">IF(BQ7="",NA(),BQ7)</f>
        <v>109.53</v>
      </c>
      <c r="BR6" s="22">
        <f t="shared" si="8"/>
        <v>95.26</v>
      </c>
      <c r="BS6" s="22">
        <f t="shared" si="8"/>
        <v>111.91</v>
      </c>
      <c r="BT6" s="22">
        <f t="shared" si="8"/>
        <v>98.65</v>
      </c>
      <c r="BU6" s="22">
        <f t="shared" si="8"/>
        <v>103.54</v>
      </c>
      <c r="BV6" s="22">
        <f t="shared" si="8"/>
        <v>103.32</v>
      </c>
      <c r="BW6" s="22">
        <f t="shared" si="8"/>
        <v>100.85</v>
      </c>
      <c r="BX6" s="22">
        <f t="shared" si="8"/>
        <v>103.79</v>
      </c>
      <c r="BY6" s="22">
        <f t="shared" si="8"/>
        <v>98.3</v>
      </c>
      <c r="BZ6" s="21" t="str">
        <f>IF(BZ7="","",IF(BZ7="-","【-】","【"&amp;SUBSTITUTE(TEXT(BZ7,"#,##0.00"),"-","△")&amp;"】"))</f>
        <v>【97.47】</v>
      </c>
      <c r="CA6" s="22">
        <f>IF(CA7="",NA(),CA7)</f>
        <v>183.27</v>
      </c>
      <c r="CB6" s="22">
        <f t="shared" ref="CB6:CJ6" si="9">IF(CB7="",NA(),CB7)</f>
        <v>189.99</v>
      </c>
      <c r="CC6" s="22">
        <f t="shared" si="9"/>
        <v>187.22</v>
      </c>
      <c r="CD6" s="22">
        <f t="shared" si="9"/>
        <v>185.73</v>
      </c>
      <c r="CE6" s="22">
        <f t="shared" si="9"/>
        <v>189.49</v>
      </c>
      <c r="CF6" s="22">
        <f t="shared" si="9"/>
        <v>167.46</v>
      </c>
      <c r="CG6" s="22">
        <f t="shared" si="9"/>
        <v>168.56</v>
      </c>
      <c r="CH6" s="22">
        <f t="shared" si="9"/>
        <v>167.1</v>
      </c>
      <c r="CI6" s="22">
        <f t="shared" si="9"/>
        <v>167.86</v>
      </c>
      <c r="CJ6" s="22">
        <f t="shared" si="9"/>
        <v>173.68</v>
      </c>
      <c r="CK6" s="21" t="str">
        <f>IF(CK7="","",IF(CK7="-","【-】","【"&amp;SUBSTITUTE(TEXT(CK7,"#,##0.00"),"-","△")&amp;"】"))</f>
        <v>【174.75】</v>
      </c>
      <c r="CL6" s="22">
        <f>IF(CL7="",NA(),CL7)</f>
        <v>49.17</v>
      </c>
      <c r="CM6" s="22">
        <f t="shared" ref="CM6:CU6" si="10">IF(CM7="",NA(),CM7)</f>
        <v>48.13</v>
      </c>
      <c r="CN6" s="22">
        <f t="shared" si="10"/>
        <v>48.83</v>
      </c>
      <c r="CO6" s="22">
        <f t="shared" si="10"/>
        <v>48.36</v>
      </c>
      <c r="CP6" s="22">
        <f t="shared" si="10"/>
        <v>47.75</v>
      </c>
      <c r="CQ6" s="22">
        <f t="shared" si="10"/>
        <v>59.46</v>
      </c>
      <c r="CR6" s="22">
        <f t="shared" si="10"/>
        <v>59.51</v>
      </c>
      <c r="CS6" s="22">
        <f t="shared" si="10"/>
        <v>59.91</v>
      </c>
      <c r="CT6" s="22">
        <f t="shared" si="10"/>
        <v>59.4</v>
      </c>
      <c r="CU6" s="22">
        <f t="shared" si="10"/>
        <v>59.24</v>
      </c>
      <c r="CV6" s="21" t="str">
        <f>IF(CV7="","",IF(CV7="-","【-】","【"&amp;SUBSTITUTE(TEXT(CV7,"#,##0.00"),"-","△")&amp;"】"))</f>
        <v>【59.97】</v>
      </c>
      <c r="CW6" s="22">
        <f>IF(CW7="",NA(),CW7)</f>
        <v>92.7</v>
      </c>
      <c r="CX6" s="22">
        <f t="shared" ref="CX6:DF6" si="11">IF(CX7="",NA(),CX7)</f>
        <v>92.71</v>
      </c>
      <c r="CY6" s="22">
        <f t="shared" si="11"/>
        <v>92.36</v>
      </c>
      <c r="CZ6" s="22">
        <f t="shared" si="11"/>
        <v>92.2</v>
      </c>
      <c r="DA6" s="22">
        <f t="shared" si="11"/>
        <v>92.6</v>
      </c>
      <c r="DB6" s="22">
        <f t="shared" si="11"/>
        <v>87.41</v>
      </c>
      <c r="DC6" s="22">
        <f t="shared" si="11"/>
        <v>87.08</v>
      </c>
      <c r="DD6" s="22">
        <f t="shared" si="11"/>
        <v>87.26</v>
      </c>
      <c r="DE6" s="22">
        <f t="shared" si="11"/>
        <v>87.57</v>
      </c>
      <c r="DF6" s="22">
        <f t="shared" si="11"/>
        <v>87.26</v>
      </c>
      <c r="DG6" s="21" t="str">
        <f>IF(DG7="","",IF(DG7="-","【-】","【"&amp;SUBSTITUTE(TEXT(DG7,"#,##0.00"),"-","△")&amp;"】"))</f>
        <v>【89.76】</v>
      </c>
      <c r="DH6" s="22">
        <f>IF(DH7="",NA(),DH7)</f>
        <v>50.14</v>
      </c>
      <c r="DI6" s="22">
        <f t="shared" ref="DI6:DQ6" si="12">IF(DI7="",NA(),DI7)</f>
        <v>51.09</v>
      </c>
      <c r="DJ6" s="22">
        <f t="shared" si="12"/>
        <v>51.86</v>
      </c>
      <c r="DK6" s="22">
        <f t="shared" si="12"/>
        <v>53.01</v>
      </c>
      <c r="DL6" s="22">
        <f t="shared" si="12"/>
        <v>54</v>
      </c>
      <c r="DM6" s="22">
        <f t="shared" si="12"/>
        <v>47.62</v>
      </c>
      <c r="DN6" s="22">
        <f t="shared" si="12"/>
        <v>48.55</v>
      </c>
      <c r="DO6" s="22">
        <f t="shared" si="12"/>
        <v>49.2</v>
      </c>
      <c r="DP6" s="22">
        <f t="shared" si="12"/>
        <v>50.01</v>
      </c>
      <c r="DQ6" s="22">
        <f t="shared" si="12"/>
        <v>50.99</v>
      </c>
      <c r="DR6" s="21" t="str">
        <f>IF(DR7="","",IF(DR7="-","【-】","【"&amp;SUBSTITUTE(TEXT(DR7,"#,##0.00"),"-","△")&amp;"】"))</f>
        <v>【51.51】</v>
      </c>
      <c r="DS6" s="22">
        <f>IF(DS7="",NA(),DS7)</f>
        <v>20.82</v>
      </c>
      <c r="DT6" s="22">
        <f t="shared" ref="DT6:EB6" si="13">IF(DT7="",NA(),DT7)</f>
        <v>21.96</v>
      </c>
      <c r="DU6" s="22">
        <f t="shared" si="13"/>
        <v>21.22</v>
      </c>
      <c r="DV6" s="22">
        <f t="shared" si="13"/>
        <v>22.79</v>
      </c>
      <c r="DW6" s="22">
        <f t="shared" si="13"/>
        <v>23.37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1.22</v>
      </c>
      <c r="EE6" s="22">
        <f t="shared" ref="EE6:EM6" si="14">IF(EE7="",NA(),EE7)</f>
        <v>1.26</v>
      </c>
      <c r="EF6" s="22">
        <f t="shared" si="14"/>
        <v>1.17</v>
      </c>
      <c r="EG6" s="22">
        <f t="shared" si="14"/>
        <v>1.03</v>
      </c>
      <c r="EH6" s="22">
        <f t="shared" si="14"/>
        <v>1.1000000000000001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238325</v>
      </c>
      <c r="D7" s="24">
        <v>46</v>
      </c>
      <c r="E7" s="24">
        <v>1</v>
      </c>
      <c r="F7" s="24">
        <v>0</v>
      </c>
      <c r="G7" s="24">
        <v>1</v>
      </c>
      <c r="H7" s="24" t="s">
        <v>93</v>
      </c>
      <c r="I7" s="24" t="s">
        <v>94</v>
      </c>
      <c r="J7" s="24" t="s">
        <v>95</v>
      </c>
      <c r="K7" s="24" t="s">
        <v>96</v>
      </c>
      <c r="L7" s="24" t="s">
        <v>97</v>
      </c>
      <c r="M7" s="24" t="s">
        <v>98</v>
      </c>
      <c r="N7" s="25" t="s">
        <v>99</v>
      </c>
      <c r="O7" s="25">
        <v>87.6</v>
      </c>
      <c r="P7" s="25">
        <v>100</v>
      </c>
      <c r="Q7" s="25">
        <v>3498</v>
      </c>
      <c r="R7" s="25" t="s">
        <v>99</v>
      </c>
      <c r="S7" s="25" t="s">
        <v>99</v>
      </c>
      <c r="T7" s="25" t="s">
        <v>99</v>
      </c>
      <c r="U7" s="25">
        <v>85422</v>
      </c>
      <c r="V7" s="25">
        <v>108.79</v>
      </c>
      <c r="W7" s="25">
        <v>785.2</v>
      </c>
      <c r="X7" s="25">
        <v>114.25</v>
      </c>
      <c r="Y7" s="25">
        <v>110.88</v>
      </c>
      <c r="Z7" s="25">
        <v>100.02</v>
      </c>
      <c r="AA7" s="25">
        <v>113.66</v>
      </c>
      <c r="AB7" s="25">
        <v>112.83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293.08999999999997</v>
      </c>
      <c r="AU7" s="25">
        <v>281.97000000000003</v>
      </c>
      <c r="AV7" s="25">
        <v>239.1</v>
      </c>
      <c r="AW7" s="25">
        <v>336.53</v>
      </c>
      <c r="AX7" s="25">
        <v>337.83</v>
      </c>
      <c r="AY7" s="25">
        <v>349.83</v>
      </c>
      <c r="AZ7" s="25">
        <v>360.86</v>
      </c>
      <c r="BA7" s="25">
        <v>350.79</v>
      </c>
      <c r="BB7" s="25">
        <v>354.57</v>
      </c>
      <c r="BC7" s="25">
        <v>357.74</v>
      </c>
      <c r="BD7" s="25">
        <v>252.29</v>
      </c>
      <c r="BE7" s="25">
        <v>74.069999999999993</v>
      </c>
      <c r="BF7" s="25">
        <v>63.45</v>
      </c>
      <c r="BG7" s="25">
        <v>66.819999999999993</v>
      </c>
      <c r="BH7" s="25">
        <v>55.1</v>
      </c>
      <c r="BI7" s="25">
        <v>62.4</v>
      </c>
      <c r="BJ7" s="25">
        <v>314.87</v>
      </c>
      <c r="BK7" s="25">
        <v>309.27999999999997</v>
      </c>
      <c r="BL7" s="25">
        <v>322.92</v>
      </c>
      <c r="BM7" s="25">
        <v>303.45999999999998</v>
      </c>
      <c r="BN7" s="25">
        <v>307.27999999999997</v>
      </c>
      <c r="BO7" s="25">
        <v>268.07</v>
      </c>
      <c r="BP7" s="25">
        <v>113.94</v>
      </c>
      <c r="BQ7" s="25">
        <v>109.53</v>
      </c>
      <c r="BR7" s="25">
        <v>95.26</v>
      </c>
      <c r="BS7" s="25">
        <v>111.91</v>
      </c>
      <c r="BT7" s="25">
        <v>98.65</v>
      </c>
      <c r="BU7" s="25">
        <v>103.54</v>
      </c>
      <c r="BV7" s="25">
        <v>103.32</v>
      </c>
      <c r="BW7" s="25">
        <v>100.85</v>
      </c>
      <c r="BX7" s="25">
        <v>103.79</v>
      </c>
      <c r="BY7" s="25">
        <v>98.3</v>
      </c>
      <c r="BZ7" s="25">
        <v>97.47</v>
      </c>
      <c r="CA7" s="25">
        <v>183.27</v>
      </c>
      <c r="CB7" s="25">
        <v>189.99</v>
      </c>
      <c r="CC7" s="25">
        <v>187.22</v>
      </c>
      <c r="CD7" s="25">
        <v>185.73</v>
      </c>
      <c r="CE7" s="25">
        <v>189.49</v>
      </c>
      <c r="CF7" s="25">
        <v>167.46</v>
      </c>
      <c r="CG7" s="25">
        <v>168.56</v>
      </c>
      <c r="CH7" s="25">
        <v>167.1</v>
      </c>
      <c r="CI7" s="25">
        <v>167.86</v>
      </c>
      <c r="CJ7" s="25">
        <v>173.68</v>
      </c>
      <c r="CK7" s="25">
        <v>174.75</v>
      </c>
      <c r="CL7" s="25">
        <v>49.17</v>
      </c>
      <c r="CM7" s="25">
        <v>48.13</v>
      </c>
      <c r="CN7" s="25">
        <v>48.83</v>
      </c>
      <c r="CO7" s="25">
        <v>48.36</v>
      </c>
      <c r="CP7" s="25">
        <v>47.75</v>
      </c>
      <c r="CQ7" s="25">
        <v>59.46</v>
      </c>
      <c r="CR7" s="25">
        <v>59.51</v>
      </c>
      <c r="CS7" s="25">
        <v>59.91</v>
      </c>
      <c r="CT7" s="25">
        <v>59.4</v>
      </c>
      <c r="CU7" s="25">
        <v>59.24</v>
      </c>
      <c r="CV7" s="25">
        <v>59.97</v>
      </c>
      <c r="CW7" s="25">
        <v>92.7</v>
      </c>
      <c r="CX7" s="25">
        <v>92.71</v>
      </c>
      <c r="CY7" s="25">
        <v>92.36</v>
      </c>
      <c r="CZ7" s="25">
        <v>92.2</v>
      </c>
      <c r="DA7" s="25">
        <v>92.6</v>
      </c>
      <c r="DB7" s="25">
        <v>87.41</v>
      </c>
      <c r="DC7" s="25">
        <v>87.08</v>
      </c>
      <c r="DD7" s="25">
        <v>87.26</v>
      </c>
      <c r="DE7" s="25">
        <v>87.57</v>
      </c>
      <c r="DF7" s="25">
        <v>87.26</v>
      </c>
      <c r="DG7" s="25">
        <v>89.76</v>
      </c>
      <c r="DH7" s="25">
        <v>50.14</v>
      </c>
      <c r="DI7" s="25">
        <v>51.09</v>
      </c>
      <c r="DJ7" s="25">
        <v>51.86</v>
      </c>
      <c r="DK7" s="25">
        <v>53.01</v>
      </c>
      <c r="DL7" s="25">
        <v>54</v>
      </c>
      <c r="DM7" s="25">
        <v>47.62</v>
      </c>
      <c r="DN7" s="25">
        <v>48.55</v>
      </c>
      <c r="DO7" s="25">
        <v>49.2</v>
      </c>
      <c r="DP7" s="25">
        <v>50.01</v>
      </c>
      <c r="DQ7" s="25">
        <v>50.99</v>
      </c>
      <c r="DR7" s="25">
        <v>51.51</v>
      </c>
      <c r="DS7" s="25">
        <v>20.82</v>
      </c>
      <c r="DT7" s="25">
        <v>21.96</v>
      </c>
      <c r="DU7" s="25">
        <v>21.22</v>
      </c>
      <c r="DV7" s="25">
        <v>22.79</v>
      </c>
      <c r="DW7" s="25">
        <v>23.37</v>
      </c>
      <c r="DX7" s="25">
        <v>16.27</v>
      </c>
      <c r="DY7" s="25">
        <v>17.11</v>
      </c>
      <c r="DZ7" s="25">
        <v>18.329999999999998</v>
      </c>
      <c r="EA7" s="25">
        <v>20.27</v>
      </c>
      <c r="EB7" s="25">
        <v>21.69</v>
      </c>
      <c r="EC7" s="25">
        <v>23.75</v>
      </c>
      <c r="ED7" s="25">
        <v>1.22</v>
      </c>
      <c r="EE7" s="25">
        <v>1.26</v>
      </c>
      <c r="EF7" s="25">
        <v>1.17</v>
      </c>
      <c r="EG7" s="25">
        <v>1.03</v>
      </c>
      <c r="EH7" s="25">
        <v>1.1000000000000001</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PC32</cp:lastModifiedBy>
  <cp:lastPrinted>2024-02-15T11:02:59Z</cp:lastPrinted>
  <dcterms:created xsi:type="dcterms:W3CDTF">2023-12-05T00:56:00Z</dcterms:created>
  <dcterms:modified xsi:type="dcterms:W3CDTF">2024-03-08T07:08:58Z</dcterms:modified>
  <cp:category/>
</cp:coreProperties>
</file>