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B03E5E68-D9B6-42C7-AD38-5D8F925A36B8}" xr6:coauthVersionLast="47" xr6:coauthVersionMax="47" xr10:uidLastSave="{00000000-0000-0000-0000-000000000000}"/>
  <workbookProtection workbookAlgorithmName="SHA-512" workbookHashValue="EW1PCKjc4EkTTQkylpydP9nkWEu0ADkHv5mwQNX9LKPWuhi/XrddAEq/xPCFaMu49wHYRhDUyMwlpp7oIs3Vww==" workbookSaltValue="h231WG6xzlARj92bb3Cvi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F85" i="4"/>
  <c r="E85" i="4"/>
  <c r="BB10" i="4"/>
  <c r="W10" i="4"/>
  <c r="I10" i="4"/>
  <c r="AD8" i="4"/>
  <c r="W8" i="4"/>
  <c r="P8" i="4"/>
  <c r="I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<sst xmlns="http://schemas.openxmlformats.org/spreadsheetml/2006/main" count="231" uniqueCount="113">
  <si>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</si>
  <si>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</si>
  <si>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</si>
  <si>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</si>
  <si>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</si>
  <si>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</si>
  <si>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</si>
  <si>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</si>
  <si>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</si>
  <si>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</si>
  <si>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</si>
  <si>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</si>
  <si>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</si>
  <si>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</si>
  <si>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</si>
  <si>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</si>
  <si>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</si>
  <si>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</si>
  <si>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</si>
  <si>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</si>
  <si>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</si>
  <si>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</si>
  <si>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</si>
  <si>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</si>
  <si>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</si>
  <si>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</si>
  <si>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</si>
  <si>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</si>
  <si>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</si>
  <si>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</si>
  <si>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</si>
  <si>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</si>
  <si>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</si>
  <si>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</si>
  <si>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</si>
  <si>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</si>
  <si>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</si>
  <si>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</si>
  <si>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</si>
  <si>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</si>
  <si>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</si>
  <si>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</si>
  <si>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</si>
  <si>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</si>
  <si>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</si>
  <si>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</si>
  <si>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</si>
  <si>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</si>
  <si>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</si>
  <si>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</si>
  <si>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</si>
  <si>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</si>
  <si>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</si>
  <si>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</si>
  <si>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</si>
  <si>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</si>
  <si>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</si>
  <si>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</si>
  <si>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</si>
  <si>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</si>
  <si>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</si>
  <si>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</si>
  <si>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</si>
  <si>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</si>
  <si>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</si>
  <si>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</si>
  <si>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</si>
  <si>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</si>
  <si>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</si>
  <si>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</si>
  <si>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</si>
  <si>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</si>
  <si>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</si>
  <si>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</si>
  <si>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</si>
  <si>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</si>
  <si>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</si>
  <si>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</si>
  <si>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</si>
  <si>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</si>
  <si>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</si>
  <si>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</si>
  <si>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</si>
  <si>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</si>
  <si>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</si>
  <si>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</si>
  <si>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</si>
  <si>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</si>
  <si>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</si>
  <si>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</si>
  <si>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</si>
  <si>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</si>
  <si>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</si>
  <si>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</si>
  <si>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</si>
  <si>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</si>
  <si>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</si>
  <si>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</si>
  <si>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</si>
  <si>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</si>
  <si>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</si>
  <si>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</si>
  <si>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</si>
  <si>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</si>
  <si>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</si>
  <si>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</si>
  <si>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</si>
  <si>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</si>
  <si>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</si>
  <si>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</si>
  <si>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経営の健全化や効率性については、比較的良好な数値を示しているものの、一方で、給水人口は減少傾向にあり、水需要の低迷を原因とした給水収益の減収並びに近年の物価高騰が経営環境を圧迫しているものと考えられます。
また、施設及び管路の老朽化が進行中であり、更新率も伸び悩んでいることから、ダウンサイジングや長寿命化等を考慮した更新計画を策定する必要があります。
今後は、投資と財政の収支均衡を図りながら経費の削減に努めつつ、経営戦略（令和元年度策定、令和６年度更新予定）に基づいた安定的な経営に取り組んでまいります。
</t>
    <rPh sb="22" eb="24">
      <t>スウチ</t>
    </rPh>
    <rPh sb="25" eb="26">
      <t>シメ</t>
    </rPh>
    <rPh sb="38" eb="40">
      <t>キュウスイ</t>
    </rPh>
    <rPh sb="40" eb="42">
      <t>ジンコウ</t>
    </rPh>
    <rPh sb="43" eb="45">
      <t>ゲンショウ</t>
    </rPh>
    <rPh sb="45" eb="47">
      <t>ケイコウ</t>
    </rPh>
    <rPh sb="58" eb="60">
      <t>ゲンイン</t>
    </rPh>
    <rPh sb="68" eb="70">
      <t>ゲンシュウ</t>
    </rPh>
    <rPh sb="70" eb="71">
      <t>ナラ</t>
    </rPh>
    <rPh sb="73" eb="75">
      <t>キンネン</t>
    </rPh>
    <rPh sb="76" eb="80">
      <t>ブッカコウトウ</t>
    </rPh>
    <rPh sb="86" eb="88">
      <t>アッパク</t>
    </rPh>
    <rPh sb="124" eb="127">
      <t>コウシンリツ</t>
    </rPh>
    <rPh sb="128" eb="129">
      <t>ノ</t>
    </rPh>
    <rPh sb="130" eb="131">
      <t>ナヤ</t>
    </rPh>
    <rPh sb="149" eb="153">
      <t>チョウジュミョウカ</t>
    </rPh>
    <rPh sb="153" eb="154">
      <t>トウ</t>
    </rPh>
    <rPh sb="155" eb="157">
      <t>コウリョ</t>
    </rPh>
    <rPh sb="164" eb="166">
      <t>サクテイ</t>
    </rPh>
    <rPh sb="168" eb="170">
      <t>ヒツヨウ</t>
    </rPh>
    <rPh sb="177" eb="179">
      <t>コンゴ</t>
    </rPh>
    <rPh sb="203" eb="204">
      <t>ツト</t>
    </rPh>
    <rPh sb="213" eb="215">
      <t>レイワ</t>
    </rPh>
    <rPh sb="215" eb="218">
      <t>ガンネンド</t>
    </rPh>
    <rPh sb="218" eb="220">
      <t>サクテイ</t>
    </rPh>
    <rPh sb="221" eb="223">
      <t>レイワ</t>
    </rPh>
    <rPh sb="224" eb="226">
      <t>ネンド</t>
    </rPh>
    <rPh sb="226" eb="228">
      <t>コウシン</t>
    </rPh>
    <rPh sb="228" eb="230">
      <t>ヨテイ</t>
    </rPh>
    <rPh sb="232" eb="233">
      <t>モト</t>
    </rPh>
    <rPh sb="236" eb="239">
      <t>アンテイテキ</t>
    </rPh>
    <rPh sb="243" eb="244">
      <t>ト</t>
    </rPh>
    <rPh sb="245" eb="246">
      <t>ク</t>
    </rPh>
    <phoneticPr fontId="4"/>
  </si>
  <si>
    <t>①経常収支比率は、前年度より0.52ポイントの減となったものの、前年同様100％を超えており、黒字経営を維持しています。また、新型コロナウイルス感染症に係る基本料金減免措置により給水収益が減少をしたことを要因として⑤料金回収率が前年度より4.29ポイントの減となりましたが、この減収分につきましては、一般会計より補てんされております。
②累積欠損比率は0％を維持しておりますが、給水人口の減少が給水収益に与える影響については注視する必要があります。
③流動比率は、年度末における未払金の減少により、対前年度で31.1ポイントの増となりました。なお、100％を超えていることから、債務に対する支払い能力は十分に有しているものと思われます。
④企業債残高対給水収益比率は、企業債の発行及び給水収益の減少に伴い3.35ポイントの増となりましたが、類似団体と比較しても数値は低く、企業債依存度が低いことを示しております。
⑥給水原価は、有収水量の減少に伴い前年度より2.04ポイントの増となり、近年は増加傾向にあります。
⑦施設利用率は、年間配水量の減少に伴い前年度より0.79ポイントの減となりました。
⑧有収率は前年度より0.35ポイントの増となっており、類似団体と比較しても高い数値を示していることから、施設の稼働状況が収益に結びついていると考えられます。</t>
    <rPh sb="1" eb="3">
      <t>ケイジョウ</t>
    </rPh>
    <rPh sb="9" eb="12">
      <t>ゼンネンド</t>
    </rPh>
    <rPh sb="34" eb="36">
      <t>ドウヨウ</t>
    </rPh>
    <rPh sb="39" eb="40">
      <t>コ</t>
    </rPh>
    <rPh sb="47" eb="49">
      <t>ケイエイ</t>
    </rPh>
    <rPh sb="50" eb="52">
      <t>イジ</t>
    </rPh>
    <rPh sb="63" eb="65">
      <t>シンガタ</t>
    </rPh>
    <rPh sb="72" eb="75">
      <t>カンセンショウ</t>
    </rPh>
    <rPh sb="76" eb="77">
      <t>カカ</t>
    </rPh>
    <rPh sb="102" eb="104">
      <t>ヨウイン</t>
    </rPh>
    <rPh sb="139" eb="141">
      <t>ゲンシュウ</t>
    </rPh>
    <rPh sb="141" eb="142">
      <t>ブン</t>
    </rPh>
    <rPh sb="150" eb="154">
      <t>イッパンカイケイ</t>
    </rPh>
    <rPh sb="167" eb="169">
      <t>ルイセキ</t>
    </rPh>
    <rPh sb="169" eb="171">
      <t>ケッソン</t>
    </rPh>
    <rPh sb="171" eb="173">
      <t>ヒリツ</t>
    </rPh>
    <rPh sb="177" eb="179">
      <t>イジ</t>
    </rPh>
    <rPh sb="195" eb="196">
      <t>トモナ</t>
    </rPh>
    <rPh sb="202" eb="203">
      <t>アタ</t>
    </rPh>
    <rPh sb="205" eb="207">
      <t>エイキョウ</t>
    </rPh>
    <rPh sb="210" eb="212">
      <t>チュウシ</t>
    </rPh>
    <rPh sb="232" eb="233">
      <t>ネン</t>
    </rPh>
    <rPh sb="336" eb="338">
      <t>ハッコウ</t>
    </rPh>
    <rPh sb="338" eb="339">
      <t>ナラ</t>
    </rPh>
    <rPh sb="340" eb="341">
      <t>オヨ</t>
    </rPh>
    <rPh sb="342" eb="344">
      <t>シュウエキ</t>
    </rPh>
    <rPh sb="345" eb="347">
      <t>ゲンショウ</t>
    </rPh>
    <rPh sb="348" eb="349">
      <t>トモナ</t>
    </rPh>
    <rPh sb="350" eb="352">
      <t>ゾウカ</t>
    </rPh>
    <rPh sb="377" eb="379">
      <t>スウチ</t>
    </rPh>
    <rPh sb="408" eb="412">
      <t>キュウスイゲンカ</t>
    </rPh>
    <rPh sb="414" eb="418">
      <t>ユウシュウスイリョウ</t>
    </rPh>
    <rPh sb="419" eb="421">
      <t>ゲンショウ</t>
    </rPh>
    <rPh sb="422" eb="423">
      <t>トモナ</t>
    </rPh>
    <rPh sb="424" eb="427">
      <t>ゼンネンド</t>
    </rPh>
    <rPh sb="438" eb="439">
      <t>ゾウ</t>
    </rPh>
    <rPh sb="443" eb="445">
      <t>キンネン</t>
    </rPh>
    <rPh sb="446" eb="450">
      <t>ゾウカケイコウ</t>
    </rPh>
    <rPh sb="458" eb="460">
      <t>シセツ</t>
    </rPh>
    <rPh sb="460" eb="463">
      <t>リヨウリツ</t>
    </rPh>
    <rPh sb="465" eb="467">
      <t>ネンカン</t>
    </rPh>
    <rPh sb="467" eb="470">
      <t>ハイスイリョウ</t>
    </rPh>
    <rPh sb="471" eb="473">
      <t>ゲンショウ</t>
    </rPh>
    <rPh sb="474" eb="475">
      <t>トモナ</t>
    </rPh>
    <rPh sb="476" eb="479">
      <t>ゼンネンド</t>
    </rPh>
    <rPh sb="490" eb="491">
      <t>ゲン</t>
    </rPh>
    <rPh sb="498" eb="501">
      <t>ユウシュウリツ</t>
    </rPh>
    <rPh sb="502" eb="504">
      <t>ビゾウ</t>
    </rPh>
    <rPh sb="504" eb="507">
      <t>ゼンネンド</t>
    </rPh>
    <rPh sb="518" eb="519">
      <t>ゾウ</t>
    </rPh>
    <rPh sb="524" eb="526">
      <t>ルイジ</t>
    </rPh>
    <rPh sb="526" eb="528">
      <t>ダンタイ</t>
    </rPh>
    <rPh sb="529" eb="531">
      <t>ヒカク</t>
    </rPh>
    <rPh sb="533" eb="534">
      <t>タカ</t>
    </rPh>
    <rPh sb="536" eb="537">
      <t>アタイ</t>
    </rPh>
    <rPh sb="538" eb="539">
      <t>カズ</t>
    </rPh>
    <rPh sb="539" eb="540">
      <t>シメ</t>
    </rPh>
    <rPh sb="549" eb="551">
      <t>シセツ</t>
    </rPh>
    <rPh sb="552" eb="554">
      <t>カドウ</t>
    </rPh>
    <rPh sb="554" eb="556">
      <t>ジョウキョウ</t>
    </rPh>
    <rPh sb="557" eb="559">
      <t>シュウエキ</t>
    </rPh>
    <rPh sb="560" eb="561">
      <t>ムス</t>
    </rPh>
    <phoneticPr fontId="4"/>
  </si>
  <si>
    <t>①有形固定資産減価償却率は増加傾向にあることから、適切な更新計画に基づいた老朽化施設の更新に努める必要があります。
③管路更新率は、類似団体の平均値を上回っているものの減少傾向にあります。また②管路経年比率も増加傾向にあることから、施設の老朽化に対して更新ペースが追い付いていない状況であることから、今後は、施設の長寿命化やダウンサイジング等を考慮した効率的な更新計画の策定に努めてまいります。</t>
    <rPh sb="25" eb="27">
      <t>テキセツ</t>
    </rPh>
    <rPh sb="66" eb="70">
      <t>ルイジダンタイ</t>
    </rPh>
    <rPh sb="71" eb="73">
      <t>ヘイキン</t>
    </rPh>
    <rPh sb="73" eb="74">
      <t>アタイ</t>
    </rPh>
    <rPh sb="75" eb="77">
      <t>ウワマワ</t>
    </rPh>
    <rPh sb="84" eb="88">
      <t>ゲンショウケイコウ</t>
    </rPh>
    <rPh sb="140" eb="142">
      <t>ジョウキョウ</t>
    </rPh>
    <rPh sb="154" eb="156">
      <t>シセツ</t>
    </rPh>
    <rPh sb="170" eb="171">
      <t>トウ</t>
    </rPh>
    <rPh sb="172" eb="174">
      <t>コウリョ</t>
    </rPh>
    <rPh sb="176" eb="179">
      <t>コウリツテキ</t>
    </rPh>
    <rPh sb="180" eb="182">
      <t>コウシン</t>
    </rPh>
    <rPh sb="182" eb="184">
      <t>ケイカク</t>
    </rPh>
    <rPh sb="185" eb="187">
      <t>サクテイ</t>
    </rPh>
    <rPh sb="188" eb="1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</si>
</sst>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1.26</c:v>
                </c:pt>
                <c:pt idx="1">
                  <c:v>1.17</c:v>
                </c:pt>
                <c:pt idx="2">
                  <c:v>1.03</c:v>
                </c:pt>
                <c:pt idx="3">
                  <c:v>1.1000000000000001</c:v>
                </c:pt>
                <c:pt idx="4">
                  <c:v>0.85</c:v>
                </c:pt>
              </c:numCache>
            </c:numRef>
          </c:val>
          <c:extLst>
            <c:ext xmlns:c16="http://schemas.microsoft.com/office/drawing/2014/chart" uri="{C3380CC4-5D6E-409C-BE32-E72D297353CC}">
              <c16:uniqueId val="{00000000-FC80-4C7F-B522-7749DE2830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FC80-4C7F-B522-7749DE2830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48.13</c:v>
                </c:pt>
                <c:pt idx="1">
                  <c:v>48.83</c:v>
                </c:pt>
                <c:pt idx="2">
                  <c:v>48.36</c:v>
                </c:pt>
                <c:pt idx="3">
                  <c:v>47.75</c:v>
                </c:pt>
                <c:pt idx="4">
                  <c:v>46.96</c:v>
                </c:pt>
              </c:numCache>
            </c:numRef>
          </c:val>
          <c:extLst>
            <c:ext xmlns:c16="http://schemas.microsoft.com/office/drawing/2014/chart" uri="{C3380CC4-5D6E-409C-BE32-E72D297353CC}">
              <c16:uniqueId val="{00000000-E10C-44E0-971A-D5E4100666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E10C-44E0-971A-D5E4100666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92.71</c:v>
                </c:pt>
                <c:pt idx="1">
                  <c:v>92.36</c:v>
                </c:pt>
                <c:pt idx="2">
                  <c:v>92.2</c:v>
                </c:pt>
                <c:pt idx="3">
                  <c:v>92.6</c:v>
                </c:pt>
                <c:pt idx="4">
                  <c:v>92.95</c:v>
                </c:pt>
              </c:numCache>
            </c:numRef>
          </c:val>
          <c:extLst>
            <c:ext xmlns:c16="http://schemas.microsoft.com/office/drawing/2014/chart" uri="{C3380CC4-5D6E-409C-BE32-E72D297353CC}">
              <c16:uniqueId val="{00000000-63B3-4639-819C-884C7D7DD4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63B3-4639-819C-884C7D7DD4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110.88</c:v>
                </c:pt>
                <c:pt idx="1">
                  <c:v>100.02</c:v>
                </c:pt>
                <c:pt idx="2">
                  <c:v>113.66</c:v>
                </c:pt>
                <c:pt idx="3">
                  <c:v>112.83</c:v>
                </c:pt>
                <c:pt idx="4">
                  <c:v>112.31</c:v>
                </c:pt>
              </c:numCache>
            </c:numRef>
          </c:val>
          <c:extLst>
            <c:ext xmlns:c16="http://schemas.microsoft.com/office/drawing/2014/chart" uri="{C3380CC4-5D6E-409C-BE32-E72D297353CC}">
              <c16:uniqueId val="{00000000-E46F-4A08-8D8C-37A803486D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E46F-4A08-8D8C-37A803486D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51.09</c:v>
                </c:pt>
                <c:pt idx="1">
                  <c:v>51.86</c:v>
                </c:pt>
                <c:pt idx="2">
                  <c:v>53.01</c:v>
                </c:pt>
                <c:pt idx="3">
                  <c:v>54</c:v>
                </c:pt>
                <c:pt idx="4">
                  <c:v>54.98</c:v>
                </c:pt>
              </c:numCache>
            </c:numRef>
          </c:val>
          <c:extLst>
            <c:ext xmlns:c16="http://schemas.microsoft.com/office/drawing/2014/chart" uri="{C3380CC4-5D6E-409C-BE32-E72D297353CC}">
              <c16:uniqueId val="{00000000-FA2B-4A06-9661-6F5F2AC7A9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FA2B-4A06-9661-6F5F2AC7A9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21.96</c:v>
                </c:pt>
                <c:pt idx="1">
                  <c:v>21.22</c:v>
                </c:pt>
                <c:pt idx="2">
                  <c:v>22.79</c:v>
                </c:pt>
                <c:pt idx="3">
                  <c:v>23.37</c:v>
                </c:pt>
                <c:pt idx="4">
                  <c:v>24.08</c:v>
                </c:pt>
              </c:numCache>
            </c:numRef>
          </c:val>
          <c:extLst>
            <c:ext xmlns:c16="http://schemas.microsoft.com/office/drawing/2014/chart" uri="{C3380CC4-5D6E-409C-BE32-E72D297353CC}">
              <c16:uniqueId val="{00000000-DBFF-43F7-875A-5E55D9F7E5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DBFF-43F7-875A-5E55D9F7E5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48-4787-BAED-6CD163B079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6048-4787-BAED-6CD163B079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281.97000000000003</c:v>
                </c:pt>
                <c:pt idx="1">
                  <c:v>239.1</c:v>
                </c:pt>
                <c:pt idx="2">
                  <c:v>336.53</c:v>
                </c:pt>
                <c:pt idx="3">
                  <c:v>337.83</c:v>
                </c:pt>
                <c:pt idx="4">
                  <c:v>368.94</c:v>
                </c:pt>
              </c:numCache>
            </c:numRef>
          </c:val>
          <c:extLst>
            <c:ext xmlns:c16="http://schemas.microsoft.com/office/drawing/2014/chart" uri="{C3380CC4-5D6E-409C-BE32-E72D297353CC}">
              <c16:uniqueId val="{00000000-E999-4255-99FE-C1144EF9B7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E999-4255-99FE-C1144EF9B7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63.45</c:v>
                </c:pt>
                <c:pt idx="1">
                  <c:v>66.819999999999993</c:v>
                </c:pt>
                <c:pt idx="2">
                  <c:v>55.1</c:v>
                </c:pt>
                <c:pt idx="3">
                  <c:v>62.4</c:v>
                </c:pt>
                <c:pt idx="4">
                  <c:v>65.75</c:v>
                </c:pt>
              </c:numCache>
            </c:numRef>
          </c:val>
          <c:extLst>
            <c:ext xmlns:c16="http://schemas.microsoft.com/office/drawing/2014/chart" uri="{C3380CC4-5D6E-409C-BE32-E72D297353CC}">
              <c16:uniqueId val="{00000000-BDCB-4DDA-BA4C-8F1013D784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BDCB-4DDA-BA4C-8F1013D784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109.53</c:v>
                </c:pt>
                <c:pt idx="1">
                  <c:v>95.26</c:v>
                </c:pt>
                <c:pt idx="2">
                  <c:v>111.91</c:v>
                </c:pt>
                <c:pt idx="3">
                  <c:v>98.65</c:v>
                </c:pt>
                <c:pt idx="4">
                  <c:v>94.36</c:v>
                </c:pt>
              </c:numCache>
            </c:numRef>
          </c:val>
          <c:extLst>
            <c:ext xmlns:c16="http://schemas.microsoft.com/office/drawing/2014/chart" uri="{C3380CC4-5D6E-409C-BE32-E72D297353CC}">
              <c16:uniqueId val="{00000000-7385-4441-BEFE-86AFE07A317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385-4441-BEFE-86AFE07A317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189.99</c:v>
                </c:pt>
                <c:pt idx="1">
                  <c:v>187.22</c:v>
                </c:pt>
                <c:pt idx="2">
                  <c:v>185.73</c:v>
                </c:pt>
                <c:pt idx="3">
                  <c:v>189.49</c:v>
                </c:pt>
                <c:pt idx="4">
                  <c:v>191.53</c:v>
                </c:pt>
              </c:numCache>
            </c:numRef>
          </c:val>
          <c:extLst>
            <c:ext xmlns:c16="http://schemas.microsoft.com/office/drawing/2014/chart" uri="{C3380CC4-5D6E-409C-BE32-E72D297353CC}">
              <c16:uniqueId val="{00000000-069E-40EE-93E0-A569A1D958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069E-40EE-93E0-A569A1D958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海部南部水道企業団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87.99</v>
      </c>
      <c r="J10" s="46"/>
      <c r="K10" s="46"/>
      <c r="L10" s="46"/>
      <c r="M10" s="46"/>
      <c r="N10" s="46"/>
      <c r="O10" s="80"/>
      <c r="P10" s="47">
        <f>データ!$P$6</f>
        <v>100</v>
      </c>
      <c r="Q10" s="47"/>
      <c r="R10" s="47"/>
      <c r="S10" s="47"/>
      <c r="T10" s="47"/>
      <c r="U10" s="47"/>
      <c r="V10" s="47"/>
      <c r="W10" s="44">
        <f>データ!$Q$6</f>
        <v>3498</v>
      </c>
      <c r="X10" s="44"/>
      <c r="Y10" s="44"/>
      <c r="Z10" s="44"/>
      <c r="AA10" s="44"/>
      <c r="AB10" s="44"/>
      <c r="AC10" s="44"/>
      <c r="AD10" s="2"/>
      <c r="AE10" s="2"/>
      <c r="AF10" s="2"/>
      <c r="AG10" s="2"/>
      <c r="AH10" s="2"/>
      <c r="AI10" s="2"/>
      <c r="AJ10" s="2"/>
      <c r="AK10" s="2"/>
      <c r="AL10" s="44">
        <f>データ!$U$6</f>
        <v>84884</v>
      </c>
      <c r="AM10" s="44"/>
      <c r="AN10" s="44"/>
      <c r="AO10" s="44"/>
      <c r="AP10" s="44"/>
      <c r="AQ10" s="44"/>
      <c r="AR10" s="44"/>
      <c r="AS10" s="44"/>
      <c r="AT10" s="45">
        <f>データ!$V$6</f>
        <v>108.79</v>
      </c>
      <c r="AU10" s="46"/>
      <c r="AV10" s="46"/>
      <c r="AW10" s="46"/>
      <c r="AX10" s="46"/>
      <c r="AY10" s="46"/>
      <c r="AZ10" s="46"/>
      <c r="BA10" s="46"/>
      <c r="BB10" s="47">
        <f>データ!$W$6</f>
        <v>780.26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rP49X2h44MTPpukFlr63lsFweanq+3rpPzoX6P19jIFhY038wS4ajcUXURb+ft+m6fV0ACC9bPYfi5C5G0idw==" saltValue="moYt8rqoGvpgPiyX0eIe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238325</v>
      </c>
      <c r="D6" s="20">
        <f t="shared" si="3"/>
        <v>46</v>
      </c>
      <c r="E6" s="20">
        <f t="shared" si="3"/>
        <v>1</v>
      </c>
      <c r="F6" s="20">
        <f t="shared" si="3"/>
        <v>0</v>
      </c>
      <c r="G6" s="20">
        <f t="shared" si="3"/>
        <v>1</v>
      </c>
      <c r="H6" s="20" t="str">
        <f t="shared" si="3"/>
        <v>愛知県　海部南部水道企業団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87.99</v>
      </c>
      <c r="P6" s="21">
        <f t="shared" si="3"/>
        <v>100</v>
      </c>
      <c r="Q6" s="21">
        <f t="shared" si="3"/>
        <v>3498</v>
      </c>
      <c r="R6" s="21" t="str">
        <f t="shared" si="3"/>
        <v>-</v>
      </c>
      <c r="S6" s="21" t="str">
        <f t="shared" si="3"/>
        <v>-</v>
      </c>
      <c r="T6" s="21" t="str">
        <f t="shared" si="3"/>
        <v>-</v>
      </c>
      <c r="U6" s="21">
        <f t="shared" si="3"/>
        <v>84884</v>
      </c>
      <c r="V6" s="21">
        <f t="shared" si="3"/>
        <v>108.79</v>
      </c>
      <c r="W6" s="21">
        <f t="shared" si="3"/>
        <v>780.26</v>
      </c>
      <c r="X6" s="22">
        <f>IF(X7="",NA(),X7)</f>
        <v>110.88</v>
      </c>
      <c r="Y6" s="22">
        <f t="shared" ref="Y6:AG6" si="4">IF(Y7="",NA(),Y7)</f>
        <v>100.02</v>
      </c>
      <c r="Z6" s="22">
        <f t="shared" si="4"/>
        <v>113.66</v>
      </c>
      <c r="AA6" s="22">
        <f t="shared" si="4"/>
        <v>112.83</v>
      </c>
      <c r="AB6" s="22">
        <f t="shared" si="4"/>
        <v>112.31</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281.97000000000003</v>
      </c>
      <c r="AU6" s="22">
        <f t="shared" ref="AU6:BC6" si="6">IF(AU7="",NA(),AU7)</f>
        <v>239.1</v>
      </c>
      <c r="AV6" s="22">
        <f t="shared" si="6"/>
        <v>336.53</v>
      </c>
      <c r="AW6" s="22">
        <f t="shared" si="6"/>
        <v>337.83</v>
      </c>
      <c r="AX6" s="22">
        <f t="shared" si="6"/>
        <v>368.94</v>
      </c>
      <c r="AY6" s="22">
        <f t="shared" si="6"/>
        <v>360.86</v>
      </c>
      <c r="AZ6" s="22">
        <f t="shared" si="6"/>
        <v>350.79</v>
      </c>
      <c r="BA6" s="22">
        <f t="shared" si="6"/>
        <v>354.57</v>
      </c>
      <c r="BB6" s="22">
        <f t="shared" si="6"/>
        <v>357.74</v>
      </c>
      <c r="BC6" s="22">
        <f t="shared" si="6"/>
        <v>344.88</v>
      </c>
      <c r="BD6" s="21" t="str">
        <f>IF(BD7="","",IF(BD7="-","【-】","【"&amp;SUBSTITUTE(TEXT(BD7,"#,##0.00"),"-","△")&amp;"】"))</f>
        <v>【243.36】</v>
      </c>
      <c r="BE6" s="22">
        <f>IF(BE7="",NA(),BE7)</f>
        <v>63.45</v>
      </c>
      <c r="BF6" s="22">
        <f t="shared" ref="BF6:BN6" si="7">IF(BF7="",NA(),BF7)</f>
        <v>66.819999999999993</v>
      </c>
      <c r="BG6" s="22">
        <f t="shared" si="7"/>
        <v>55.1</v>
      </c>
      <c r="BH6" s="22">
        <f t="shared" si="7"/>
        <v>62.4</v>
      </c>
      <c r="BI6" s="22">
        <f t="shared" si="7"/>
        <v>65.75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109.53</v>
      </c>
      <c r="BQ6" s="22">
        <f t="shared" ref="BQ6:BY6" si="8">IF(BQ7="",NA(),BQ7)</f>
        <v>95.26</v>
      </c>
      <c r="BR6" s="22">
        <f t="shared" si="8"/>
        <v>111.91</v>
      </c>
      <c r="BS6" s="22">
        <f t="shared" si="8"/>
        <v>98.65</v>
      </c>
      <c r="BT6" s="22">
        <f t="shared" si="8"/>
        <v>94.36</v>
      </c>
      <c r="BU6" s="22">
        <f t="shared" si="8"/>
        <v>103.32</v>
      </c>
      <c r="BV6" s="22">
        <f t="shared" si="8"/>
        <v>100.85</v>
      </c>
      <c r="BW6" s="22">
        <f t="shared" si="8"/>
        <v>103.79</v>
      </c>
      <c r="BX6" s="22">
        <f t="shared" si="8"/>
        <v>98.3</v>
      </c>
      <c r="BY6" s="22">
        <f t="shared" si="8"/>
        <v>98.89</v>
      </c>
      <c r="BZ6" s="21" t="str">
        <f>IF(BZ7="","",IF(BZ7="-","【-】","【"&amp;SUBSTITUTE(TEXT(BZ7,"#,##0.00"),"-","△")&amp;"】"))</f>
        <v>【97.82】</v>
      </c>
      <c r="CA6" s="22">
        <f>IF(CA7="",NA(),CA7)</f>
        <v>189.99</v>
      </c>
      <c r="CB6" s="22">
        <f t="shared" ref="CB6:CJ6" si="9">IF(CB7="",NA(),CB7)</f>
        <v>187.22</v>
      </c>
      <c r="CC6" s="22">
        <f t="shared" si="9"/>
        <v>185.73</v>
      </c>
      <c r="CD6" s="22">
        <f t="shared" si="9"/>
        <v>189.49</v>
      </c>
      <c r="CE6" s="22">
        <f t="shared" si="9"/>
        <v>191.53</v>
      </c>
      <c r="CF6" s="22">
        <f t="shared" si="9"/>
        <v>168.56</v>
      </c>
      <c r="CG6" s="22">
        <f t="shared" si="9"/>
        <v>167.1</v>
      </c>
      <c r="CH6" s="22">
        <f t="shared" si="9"/>
        <v>167.86</v>
      </c>
      <c r="CI6" s="22">
        <f t="shared" si="9"/>
        <v>173.68</v>
      </c>
      <c r="CJ6" s="22">
        <f t="shared" si="9"/>
        <v>174.52</v>
      </c>
      <c r="CK6" s="21" t="str">
        <f>IF(CK7="","",IF(CK7="-","【-】","【"&amp;SUBSTITUTE(TEXT(CK7,"#,##0.00"),"-","△")&amp;"】"))</f>
        <v>【177.56】</v>
      </c>
      <c r="CL6" s="22">
        <f>IF(CL7="",NA(),CL7)</f>
        <v>48.13</v>
      </c>
      <c r="CM6" s="22">
        <f t="shared" ref="CM6:CU6" si="10">IF(CM7="",NA(),CM7)</f>
        <v>48.83</v>
      </c>
      <c r="CN6" s="22">
        <f t="shared" si="10"/>
        <v>48.36</v>
      </c>
      <c r="CO6" s="22">
        <f t="shared" si="10"/>
        <v>47.75</v>
      </c>
      <c r="CP6" s="22">
        <f t="shared" si="10"/>
        <v>46.96</v>
      </c>
      <c r="CQ6" s="22">
        <f t="shared" si="10"/>
        <v>59.51</v>
      </c>
      <c r="CR6" s="22">
        <f t="shared" si="10"/>
        <v>59.91</v>
      </c>
      <c r="CS6" s="22">
        <f t="shared" si="10"/>
        <v>59.4</v>
      </c>
      <c r="CT6" s="22">
        <f t="shared" si="10"/>
        <v>59.24</v>
      </c>
      <c r="CU6" s="22">
        <f t="shared" si="10"/>
        <v>58.77</v>
      </c>
      <c r="CV6" s="21" t="str">
        <f>IF(CV7="","",IF(CV7="-","【-】","【"&amp;SUBSTITUTE(TEXT(CV7,"#,##0.00"),"-","△")&amp;"】"))</f>
        <v>【59.81】</v>
      </c>
      <c r="CW6" s="22">
        <f>IF(CW7="",NA(),CW7)</f>
        <v>92.71</v>
      </c>
      <c r="CX6" s="22">
        <f t="shared" ref="CX6:DF6" si="11">IF(CX7="",NA(),CX7)</f>
        <v>92.36</v>
      </c>
      <c r="CY6" s="22">
        <f t="shared" si="11"/>
        <v>92.2</v>
      </c>
      <c r="CZ6" s="22">
        <f t="shared" si="11"/>
        <v>92.6</v>
      </c>
      <c r="DA6" s="22">
        <f t="shared" si="11"/>
        <v>92.95</v>
      </c>
      <c r="DB6" s="22">
        <f t="shared" si="11"/>
        <v>87.08</v>
      </c>
      <c r="DC6" s="22">
        <f t="shared" si="11"/>
        <v>87.26</v>
      </c>
      <c r="DD6" s="22">
        <f t="shared" si="11"/>
        <v>87.57</v>
      </c>
      <c r="DE6" s="22">
        <f t="shared" si="11"/>
        <v>87.26</v>
      </c>
      <c r="DF6" s="22">
        <f t="shared" si="11"/>
        <v>86.95</v>
      </c>
      <c r="DG6" s="21" t="str">
        <f>IF(DG7="","",IF(DG7="-","【-】","【"&amp;SUBSTITUTE(TEXT(DG7,"#,##0.00"),"-","△")&amp;"】"))</f>
        <v>【89.42】</v>
      </c>
      <c r="DH6" s="22">
        <f>IF(DH7="",NA(),DH7)</f>
        <v>51.09</v>
      </c>
      <c r="DI6" s="22">
        <f t="shared" ref="DI6:DQ6" si="12">IF(DI7="",NA(),DI7)</f>
        <v>51.86</v>
      </c>
      <c r="DJ6" s="22">
        <f t="shared" si="12"/>
        <v>53.01</v>
      </c>
      <c r="DK6" s="22">
        <f t="shared" si="12"/>
        <v>54</v>
      </c>
      <c r="DL6" s="22">
        <f t="shared" si="12"/>
        <v>54.98</v>
      </c>
      <c r="DM6" s="22">
        <f t="shared" si="12"/>
        <v>48.55</v>
      </c>
      <c r="DN6" s="22">
        <f t="shared" si="12"/>
        <v>49.2</v>
      </c>
      <c r="DO6" s="22">
        <f t="shared" si="12"/>
        <v>50.01</v>
      </c>
      <c r="DP6" s="22">
        <f t="shared" si="12"/>
        <v>50.99</v>
      </c>
      <c r="DQ6" s="22">
        <f t="shared" si="12"/>
        <v>51.79</v>
      </c>
      <c r="DR6" s="21" t="str">
        <f>IF(DR7="","",IF(DR7="-","【-】","【"&amp;SUBSTITUTE(TEXT(DR7,"#,##0.00"),"-","△")&amp;"】"))</f>
        <v>【52.02】</v>
      </c>
      <c r="DS6" s="22">
        <f>IF(DS7="",NA(),DS7)</f>
        <v>21.96</v>
      </c>
      <c r="DT6" s="22">
        <f t="shared" ref="DT6:EB6" si="13">IF(DT7="",NA(),DT7)</f>
        <v>21.22</v>
      </c>
      <c r="DU6" s="22">
        <f t="shared" si="13"/>
        <v>22.79</v>
      </c>
      <c r="DV6" s="22">
        <f t="shared" si="13"/>
        <v>23.37</v>
      </c>
      <c r="DW6" s="22">
        <f t="shared" si="13"/>
        <v>24.08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1.26</v>
      </c>
      <c r="EE6" s="22">
        <f t="shared" ref="EE6:EM6" si="14">IF(EE7="",NA(),EE7)</f>
        <v>1.17</v>
      </c>
      <c r="EF6" s="22">
        <f t="shared" si="14"/>
        <v>1.03</v>
      </c>
      <c r="EG6" s="22">
        <f t="shared" si="14"/>
        <v>1.1000000000000001</v>
      </c>
      <c r="EH6" s="22">
        <f t="shared" si="14"/>
        <v>0.85</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238325</v>
      </c>
      <c r="D7" s="24">
        <v>46</v>
      </c>
      <c r="E7" s="24">
        <v>1</v>
      </c>
      <c r="F7" s="24">
        <v>0</v>
      </c>
      <c r="G7" s="24">
        <v>1</v>
      </c>
      <c r="H7" s="24" t="s">
        <v>93</v>
      </c>
      <c r="I7" s="24" t="s">
        <v>94</v>
      </c>
      <c r="J7" s="24" t="s">
        <v>95</v>
      </c>
      <c r="K7" s="24" t="s">
        <v>96</v>
      </c>
      <c r="L7" s="24" t="s">
        <v>97</v>
      </c>
      <c r="M7" s="24" t="s">
        <v>98</v>
      </c>
      <c r="N7" s="25" t="s">
        <v>99</v>
      </c>
      <c r="O7" s="25">
        <v>87.99</v>
      </c>
      <c r="P7" s="25">
        <v>100</v>
      </c>
      <c r="Q7" s="25">
        <v>3498</v>
      </c>
      <c r="R7" s="25" t="s">
        <v>99</v>
      </c>
      <c r="S7" s="25" t="s">
        <v>99</v>
      </c>
      <c r="T7" s="25" t="s">
        <v>99</v>
      </c>
      <c r="U7" s="25">
        <v>84884</v>
      </c>
      <c r="V7" s="25">
        <v>108.79</v>
      </c>
      <c r="W7" s="25">
        <v>780.26</v>
      </c>
      <c r="X7" s="25">
        <v>110.88</v>
      </c>
      <c r="Y7" s="25">
        <v>100.02</v>
      </c>
      <c r="Z7" s="25">
        <v>113.66</v>
      </c>
      <c r="AA7" s="25">
        <v>112.83</v>
      </c>
      <c r="AB7" s="25">
        <v>112.31</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281.97000000000003</v>
      </c>
      <c r="AU7" s="25">
        <v>239.1</v>
      </c>
      <c r="AV7" s="25">
        <v>336.53</v>
      </c>
      <c r="AW7" s="25">
        <v>337.83</v>
      </c>
      <c r="AX7" s="25">
        <v>368.94</v>
      </c>
      <c r="AY7" s="25">
        <v>360.86</v>
      </c>
      <c r="AZ7" s="25">
        <v>350.79</v>
      </c>
      <c r="BA7" s="25">
        <v>354.57</v>
      </c>
      <c r="BB7" s="25">
        <v>357.74</v>
      </c>
      <c r="BC7" s="25">
        <v>344.88</v>
      </c>
      <c r="BD7" s="25">
        <v>243.36</v>
      </c>
      <c r="BE7" s="25">
        <v>63.45</v>
      </c>
      <c r="BF7" s="25">
        <v>66.819999999999993</v>
      </c>
      <c r="BG7" s="25">
        <v>55.1</v>
      </c>
      <c r="BH7" s="25">
        <v>62.4</v>
      </c>
      <c r="BI7" s="25">
        <v>65.75</v>
      </c>
      <c r="BJ7" s="25">
        <v>309.27999999999997</v>
      </c>
      <c r="BK7" s="25">
        <v>322.92</v>
      </c>
      <c r="BL7" s="25">
        <v>303.45999999999998</v>
      </c>
      <c r="BM7" s="25">
        <v>307.27999999999997</v>
      </c>
      <c r="BN7" s="25">
        <v>304.02</v>
      </c>
      <c r="BO7" s="25">
        <v>265.93</v>
      </c>
      <c r="BP7" s="25">
        <v>109.53</v>
      </c>
      <c r="BQ7" s="25">
        <v>95.26</v>
      </c>
      <c r="BR7" s="25">
        <v>111.91</v>
      </c>
      <c r="BS7" s="25">
        <v>98.65</v>
      </c>
      <c r="BT7" s="25">
        <v>94.36</v>
      </c>
      <c r="BU7" s="25">
        <v>103.32</v>
      </c>
      <c r="BV7" s="25">
        <v>100.85</v>
      </c>
      <c r="BW7" s="25">
        <v>103.79</v>
      </c>
      <c r="BX7" s="25">
        <v>98.3</v>
      </c>
      <c r="BY7" s="25">
        <v>98.89</v>
      </c>
      <c r="BZ7" s="25">
        <v>97.82</v>
      </c>
      <c r="CA7" s="25">
        <v>189.99</v>
      </c>
      <c r="CB7" s="25">
        <v>187.22</v>
      </c>
      <c r="CC7" s="25">
        <v>185.73</v>
      </c>
      <c r="CD7" s="25">
        <v>189.49</v>
      </c>
      <c r="CE7" s="25">
        <v>191.53</v>
      </c>
      <c r="CF7" s="25">
        <v>168.56</v>
      </c>
      <c r="CG7" s="25">
        <v>167.1</v>
      </c>
      <c r="CH7" s="25">
        <v>167.86</v>
      </c>
      <c r="CI7" s="25">
        <v>173.68</v>
      </c>
      <c r="CJ7" s="25">
        <v>174.52</v>
      </c>
      <c r="CK7" s="25">
        <v>177.56</v>
      </c>
      <c r="CL7" s="25">
        <v>48.13</v>
      </c>
      <c r="CM7" s="25">
        <v>48.83</v>
      </c>
      <c r="CN7" s="25">
        <v>48.36</v>
      </c>
      <c r="CO7" s="25">
        <v>47.75</v>
      </c>
      <c r="CP7" s="25">
        <v>46.96</v>
      </c>
      <c r="CQ7" s="25">
        <v>59.51</v>
      </c>
      <c r="CR7" s="25">
        <v>59.91</v>
      </c>
      <c r="CS7" s="25">
        <v>59.4</v>
      </c>
      <c r="CT7" s="25">
        <v>59.24</v>
      </c>
      <c r="CU7" s="25">
        <v>58.77</v>
      </c>
      <c r="CV7" s="25">
        <v>59.81</v>
      </c>
      <c r="CW7" s="25">
        <v>92.71</v>
      </c>
      <c r="CX7" s="25">
        <v>92.36</v>
      </c>
      <c r="CY7" s="25">
        <v>92.2</v>
      </c>
      <c r="CZ7" s="25">
        <v>92.6</v>
      </c>
      <c r="DA7" s="25">
        <v>92.95</v>
      </c>
      <c r="DB7" s="25">
        <v>87.08</v>
      </c>
      <c r="DC7" s="25">
        <v>87.26</v>
      </c>
      <c r="DD7" s="25">
        <v>87.57</v>
      </c>
      <c r="DE7" s="25">
        <v>87.26</v>
      </c>
      <c r="DF7" s="25">
        <v>86.95</v>
      </c>
      <c r="DG7" s="25">
        <v>89.42</v>
      </c>
      <c r="DH7" s="25">
        <v>51.09</v>
      </c>
      <c r="DI7" s="25">
        <v>51.86</v>
      </c>
      <c r="DJ7" s="25">
        <v>53.01</v>
      </c>
      <c r="DK7" s="25">
        <v>54</v>
      </c>
      <c r="DL7" s="25">
        <v>54.98</v>
      </c>
      <c r="DM7" s="25">
        <v>48.55</v>
      </c>
      <c r="DN7" s="25">
        <v>49.2</v>
      </c>
      <c r="DO7" s="25">
        <v>50.01</v>
      </c>
      <c r="DP7" s="25">
        <v>50.99</v>
      </c>
      <c r="DQ7" s="25">
        <v>51.79</v>
      </c>
      <c r="DR7" s="25">
        <v>52.02</v>
      </c>
      <c r="DS7" s="25">
        <v>21.96</v>
      </c>
      <c r="DT7" s="25">
        <v>21.22</v>
      </c>
      <c r="DU7" s="25">
        <v>22.79</v>
      </c>
      <c r="DV7" s="25">
        <v>23.37</v>
      </c>
      <c r="DW7" s="25">
        <v>24.08</v>
      </c>
      <c r="DX7" s="25">
        <v>17.11</v>
      </c>
      <c r="DY7" s="25">
        <v>18.329999999999998</v>
      </c>
      <c r="DZ7" s="25">
        <v>20.27</v>
      </c>
      <c r="EA7" s="25">
        <v>21.69</v>
      </c>
      <c r="EB7" s="25">
        <v>23.19</v>
      </c>
      <c r="EC7" s="25">
        <v>25.37</v>
      </c>
      <c r="ED7" s="25">
        <v>1.26</v>
      </c>
      <c r="EE7" s="25">
        <v>1.17</v>
      </c>
      <c r="EF7" s="25">
        <v>1.03</v>
      </c>
      <c r="EG7" s="25">
        <v>1.1000000000000001</v>
      </c>
      <c r="EH7" s="25">
        <v>0.85</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2025-01-29T03:28:11Z</cp:lastPrinted>
  <dcterms:created xsi:type="dcterms:W3CDTF">2024-12-11T05:01:09Z</dcterms:created>
  <dcterms:modified xsi:type="dcterms:W3CDTF">2025-01-31T04:40:58Z</dcterms:modified>
  <cp:category/>
</cp:coreProperties>
</file>